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80" windowHeight="4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<sst xmlns="http://schemas.openxmlformats.org/spreadsheetml/2006/main" count="31" uniqueCount="30">
  <si>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Baltimore City</t>
  </si>
  <si>
    <t>Baltimore County</t>
  </si>
  <si>
    <t>Montgomery County</t>
  </si>
  <si>
    <t>Prince George's County</t>
  </si>
  <si>
    <t xml:space="preserve">Mid-Maryland </t>
  </si>
  <si>
    <t>Susquehanna Region</t>
  </si>
  <si>
    <t>Upper Shore</t>
  </si>
  <si>
    <t>Western Maryland</t>
  </si>
  <si>
    <t>Totals</t>
  </si>
  <si>
    <t>Local Areas</t>
  </si>
  <si>
    <t>%</t>
  </si>
  <si>
    <t>Share</t>
  </si>
  <si>
    <t>$</t>
  </si>
  <si>
    <t>Businesses</t>
  </si>
  <si>
    <t>Employed By</t>
  </si>
  <si>
    <t>Private Sector</t>
  </si>
  <si>
    <t>Frederick County</t>
  </si>
  <si>
    <t>Anne Arundel County</t>
  </si>
  <si>
    <t>Southern Maryland</t>
  </si>
  <si>
    <t xml:space="preserve">Lower Shore </t>
  </si>
  <si>
    <t>Note:</t>
  </si>
  <si>
    <t xml:space="preserve">  (Source: DLLR Office of Labor Market Analysis and Information:</t>
  </si>
  <si>
    <t xml:space="preserve">    Maryland Career and Workforce Information, Employment and </t>
  </si>
  <si>
    <t xml:space="preserve">    Payrolls - County Industry Series - Third Quarter 2002).   </t>
  </si>
  <si>
    <t xml:space="preserve">                Department of Labor, Licensing and Regulation</t>
  </si>
  <si>
    <t xml:space="preserve">  by persons by place of employment excluding government sector.</t>
  </si>
  <si>
    <t xml:space="preserve">  Number Employed by Businesses / Private Sector - The count is </t>
  </si>
  <si>
    <t xml:space="preserve">                                  Funding Allocation Formula</t>
  </si>
  <si>
    <t xml:space="preserve">                                    Maryland Business Works </t>
  </si>
  <si>
    <t xml:space="preserve">              Attachment 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</si>
</sst>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37" fontId="8" fillId="0" borderId="0" xfId="15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B8" sqref="B8"/>
      <selection activeCell="D3" sqref="D3"/>
    </sheetView>
  </sheetViews>
  <sheetFormatPr defaultColWidth="9.140625" defaultRowHeight="12.75"/>
  <cols>
    <col min="1" max="1" width="35.7109375" style="0" customWidth="1"/>
    <col min="2" max="2" width="16.7109375" style="0" customWidth="1"/>
    <col min="3" max="4" width="14.7109375" style="0" customWidth="1"/>
  </cols>
  <sheetData>
    <row r="1" ht="12.75">
      <c r="D1" s="21" t="s">
        <v>29</v>
      </c>
    </row>
    <row r="2" ht="18">
      <c r="A2" s="8" t="s">
        <v>24</v>
      </c>
    </row>
    <row r="3" ht="18">
      <c r="A3" s="8" t="s">
        <v>28</v>
      </c>
    </row>
    <row r="4" ht="18">
      <c r="A4" s="8" t="s">
        <v>27</v>
      </c>
    </row>
    <row r="5" ht="18">
      <c r="A5" s="8"/>
    </row>
    <row r="6" spans="1:2" ht="4.5" customHeight="1">
      <c r="A6" s="1"/>
      <c r="B6" s="3"/>
    </row>
    <row r="7" spans="1:2" ht="12.75" customHeight="1">
      <c r="A7" s="1"/>
      <c r="B7" s="11" t="s">
        <v>14</v>
      </c>
    </row>
    <row r="8" spans="1:4" ht="12.75" customHeight="1">
      <c r="A8" s="1"/>
      <c r="B8" s="11" t="s">
        <v>13</v>
      </c>
      <c r="C8" s="10" t="s">
        <v>10</v>
      </c>
      <c r="D8" s="10" t="s">
        <v>12</v>
      </c>
    </row>
    <row r="9" spans="1:4" ht="12.75" customHeight="1">
      <c r="A9" s="11" t="s">
        <v>9</v>
      </c>
      <c r="B9" s="11" t="s">
        <v>15</v>
      </c>
      <c r="C9" s="10" t="s">
        <v>11</v>
      </c>
      <c r="D9" s="10" t="s">
        <v>11</v>
      </c>
    </row>
    <row r="10" ht="6.75" customHeight="1">
      <c r="A10" s="2"/>
    </row>
    <row r="11" spans="1:4" ht="16.5">
      <c r="A11" s="13" t="s">
        <v>17</v>
      </c>
      <c r="B11" s="14">
        <f>200977-33636</f>
        <v>167341</v>
      </c>
      <c r="C11" s="15">
        <f>B11/$B$35</f>
        <v>0.08555795118205164</v>
      </c>
      <c r="D11" s="16">
        <f>$D$35*C11</f>
        <v>42778.975591025825</v>
      </c>
    </row>
    <row r="12" spans="1:4" ht="3.75" customHeight="1">
      <c r="A12" s="13"/>
      <c r="B12" s="14"/>
      <c r="C12" s="17"/>
      <c r="D12" s="17"/>
    </row>
    <row r="13" spans="1:4" ht="16.5">
      <c r="A13" s="13" t="s">
        <v>0</v>
      </c>
      <c r="B13" s="14">
        <f>371252-80261</f>
        <v>290991</v>
      </c>
      <c r="C13" s="15">
        <f>B13/$B$35</f>
        <v>0.14877760843078738</v>
      </c>
      <c r="D13" s="16">
        <f>$D$35*C13</f>
        <v>74388.8042153937</v>
      </c>
    </row>
    <row r="14" spans="1:4" ht="3.75" customHeight="1">
      <c r="A14" s="13"/>
      <c r="B14" s="14"/>
      <c r="C14" s="15"/>
      <c r="D14" s="16"/>
    </row>
    <row r="15" spans="1:4" ht="16.5">
      <c r="A15" s="13" t="s">
        <v>1</v>
      </c>
      <c r="B15" s="14">
        <f>361172-54048</f>
        <v>307124</v>
      </c>
      <c r="C15" s="15">
        <f>B15/$B$35</f>
        <v>0.15702607369883312</v>
      </c>
      <c r="D15" s="16">
        <f>$D$35*C15</f>
        <v>78513.03684941656</v>
      </c>
    </row>
    <row r="16" spans="1:4" ht="3.75" customHeight="1">
      <c r="A16" s="13"/>
      <c r="B16" s="14"/>
      <c r="C16" s="15"/>
      <c r="D16" s="16"/>
    </row>
    <row r="17" spans="1:4" ht="16.5">
      <c r="A17" s="13" t="s">
        <v>16</v>
      </c>
      <c r="B17" s="14">
        <f>80890-11226</f>
        <v>69664</v>
      </c>
      <c r="C17" s="15">
        <f>B17/$B$35</f>
        <v>0.035617745269518206</v>
      </c>
      <c r="D17" s="16">
        <f>$D$35*C17</f>
        <v>17808.872634759104</v>
      </c>
    </row>
    <row r="18" spans="1:4" ht="3.75" customHeight="1">
      <c r="A18" s="13"/>
      <c r="B18" s="14"/>
      <c r="C18" s="15"/>
      <c r="D18" s="16"/>
    </row>
    <row r="19" spans="1:4" ht="16.5">
      <c r="A19" s="13" t="s">
        <v>19</v>
      </c>
      <c r="B19" s="14">
        <f>6755+40787+31285-2651-5601-3285</f>
        <v>67290</v>
      </c>
      <c r="C19" s="15">
        <f>B19/$B$35</f>
        <v>0.03440396875266824</v>
      </c>
      <c r="D19" s="16">
        <f>$D$35*C19</f>
        <v>17201.98437633412</v>
      </c>
    </row>
    <row r="20" spans="1:4" ht="3.75" customHeight="1">
      <c r="A20" s="13"/>
      <c r="B20" s="14"/>
      <c r="C20" s="15"/>
      <c r="D20" s="16"/>
    </row>
    <row r="21" spans="1:4" ht="16.5">
      <c r="A21" s="13" t="s">
        <v>4</v>
      </c>
      <c r="B21" s="14">
        <f>49854+133609-6462-15420</f>
        <v>161581</v>
      </c>
      <c r="C21" s="15">
        <f>B21/$B$35</f>
        <v>0.08261298372752097</v>
      </c>
      <c r="D21" s="16">
        <f>$D$35*C21</f>
        <v>41306.491863760486</v>
      </c>
    </row>
    <row r="22" spans="1:4" ht="3.75" customHeight="1">
      <c r="A22" s="13"/>
      <c r="B22" s="14"/>
      <c r="C22" s="15"/>
      <c r="D22" s="16"/>
    </row>
    <row r="23" spans="1:4" ht="16.5">
      <c r="A23" s="13" t="s">
        <v>2</v>
      </c>
      <c r="B23" s="14">
        <f>449176-76135</f>
        <v>373041</v>
      </c>
      <c r="C23" s="15">
        <f>B23/$B$35</f>
        <v>0.19072805628569048</v>
      </c>
      <c r="D23" s="16">
        <f>$D$35*C23</f>
        <v>95364.02814284524</v>
      </c>
    </row>
    <row r="24" spans="1:4" ht="3.75" customHeight="1">
      <c r="A24" s="13"/>
      <c r="B24" s="14"/>
      <c r="C24" s="15"/>
      <c r="D24" s="16"/>
    </row>
    <row r="25" spans="1:4" ht="16.5">
      <c r="A25" s="13" t="s">
        <v>3</v>
      </c>
      <c r="B25" s="14">
        <f>307167-75978</f>
        <v>231189</v>
      </c>
      <c r="C25" s="15">
        <f>B25/$B$35</f>
        <v>0.11820209736900902</v>
      </c>
      <c r="D25" s="16">
        <f>$D$35*C25</f>
        <v>59101.04868450451</v>
      </c>
    </row>
    <row r="26" spans="1:4" ht="3.75" customHeight="1">
      <c r="A26" s="13"/>
      <c r="B26" s="14"/>
      <c r="C26" s="15"/>
      <c r="D26" s="16"/>
    </row>
    <row r="27" spans="1:4" ht="16.5">
      <c r="A27" s="13" t="s">
        <v>18</v>
      </c>
      <c r="B27" s="14">
        <f>19234+37569+35901-3399-7656-10808</f>
        <v>70841</v>
      </c>
      <c r="C27" s="15">
        <f>B27/$B$35</f>
        <v>0.036219520737223516</v>
      </c>
      <c r="D27" s="16">
        <f>$D$35*C27</f>
        <v>18109.760368611758</v>
      </c>
    </row>
    <row r="28" spans="1:4" ht="3.75" customHeight="1">
      <c r="A28" s="13"/>
      <c r="B28" s="14"/>
      <c r="C28" s="15"/>
      <c r="D28" s="16"/>
    </row>
    <row r="29" spans="1:4" ht="16.5">
      <c r="A29" s="13" t="s">
        <v>5</v>
      </c>
      <c r="B29" s="14">
        <f>26625+71386-6151-15459</f>
        <v>76401</v>
      </c>
      <c r="C29" s="15">
        <f>B29/$B$35</f>
        <v>0.03906223237736077</v>
      </c>
      <c r="D29" s="16">
        <f>$D$35*C29</f>
        <v>19531.116188680386</v>
      </c>
    </row>
    <row r="30" spans="1:4" ht="3.75" customHeight="1">
      <c r="A30" s="13"/>
      <c r="B30" s="14"/>
      <c r="C30" s="15"/>
      <c r="D30" s="16"/>
    </row>
    <row r="31" spans="1:4" ht="16.5">
      <c r="A31" s="13" t="s">
        <v>6</v>
      </c>
      <c r="B31" s="14">
        <f>8507+11216+8222+12119+19405-1417-2061-1089-2044-1851</f>
        <v>51007</v>
      </c>
      <c r="C31" s="15">
        <f>B31/$B$35</f>
        <v>0.026078811623827445</v>
      </c>
      <c r="D31" s="16">
        <f>$D$35*C31</f>
        <v>13039.405811913723</v>
      </c>
    </row>
    <row r="32" spans="1:4" ht="3.75" customHeight="1">
      <c r="A32" s="13"/>
      <c r="B32" s="14"/>
      <c r="C32" s="15"/>
      <c r="D32" s="16"/>
    </row>
    <row r="33" spans="1:4" ht="16.5">
      <c r="A33" s="13" t="s">
        <v>7</v>
      </c>
      <c r="B33" s="14">
        <f>29637+10886+63122-5493-1640-7103</f>
        <v>89409</v>
      </c>
      <c r="C33" s="15">
        <f>B33/$B$35</f>
        <v>0.0457129505455092</v>
      </c>
      <c r="D33" s="16">
        <f>$D$35*C33</f>
        <v>22856.4752727546</v>
      </c>
    </row>
    <row r="34" spans="1:4" ht="6" customHeight="1">
      <c r="A34" s="6"/>
      <c r="B34" s="17"/>
      <c r="C34" s="17"/>
      <c r="D34" s="17"/>
    </row>
    <row r="35" spans="1:4" ht="16.5">
      <c r="A35" s="10" t="s">
        <v>8</v>
      </c>
      <c r="B35" s="18">
        <f>SUM(B11:B33)</f>
        <v>1955879</v>
      </c>
      <c r="C35" s="19">
        <f>SUM(C11:C33)</f>
        <v>1</v>
      </c>
      <c r="D35" s="20">
        <v>500000</v>
      </c>
    </row>
    <row r="36" spans="1:4" ht="12.75">
      <c r="A36" s="2"/>
      <c r="B36" s="5"/>
      <c r="C36" s="4"/>
      <c r="D36" s="7"/>
    </row>
    <row r="37" spans="1:4" ht="12.75">
      <c r="A37" s="2"/>
      <c r="B37" s="5"/>
      <c r="C37" s="4"/>
      <c r="D37" s="7"/>
    </row>
    <row r="38" spans="1:4" ht="12.75">
      <c r="A38" s="2"/>
      <c r="B38" s="5"/>
      <c r="C38" s="4"/>
      <c r="D38" s="7"/>
    </row>
    <row r="39" ht="15.75">
      <c r="A39" s="12" t="s">
        <v>20</v>
      </c>
    </row>
    <row r="40" ht="15">
      <c r="A40" s="9" t="s">
        <v>26</v>
      </c>
    </row>
    <row r="41" ht="15">
      <c r="A41" s="9" t="s">
        <v>25</v>
      </c>
    </row>
    <row r="42" ht="15">
      <c r="A42" s="9" t="s">
        <v>21</v>
      </c>
    </row>
    <row r="43" ht="15">
      <c r="A43" s="9" t="s">
        <v>22</v>
      </c>
    </row>
    <row r="44" ht="15">
      <c r="A44" s="9" t="s">
        <v>23</v>
      </c>
    </row>
  </sheetData>
  <printOptions/>
  <pageMargins left="1.85" right="1" top="2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Maryland</dc:creator>
  <cp:keywords/>
  <dc:description/>
  <cp:lastModifiedBy>DLLR</cp:lastModifiedBy>
  <cp:lastPrinted>2003-09-08T13:48:20Z</cp:lastPrinted>
  <dcterms:created xsi:type="dcterms:W3CDTF">2003-05-30T13:58:50Z</dcterms:created>
  <dcterms:modified xsi:type="dcterms:W3CDTF">2003-09-15T16:06:35Z</dcterms:modified>
  <cp:category/>
  <cp:version/>
  <cp:contentType/>
  <cp:contentStatus/>
</cp:coreProperties>
</file>